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worcowa - kosztorys inwestorsk" sheetId="1" state="visible" r:id="rId3"/>
  </sheets>
  <definedNames>
    <definedName function="false" hidden="false" localSheetId="0" name="_xlnm.Print_Area" vbProcedure="false">'Dworcowa - kosztorys inwestorsk'!$A$1:$G$40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<sst xmlns="http://schemas.openxmlformats.org/spreadsheetml/2006/main" count="127" uniqueCount="101">
  <si>
    <t xml:space="preserve">Załącznik nr 5
Znak sprawy: ZDP.DT.3.261.16.2026
</t>
  </si>
  <si>
    <t xml:space="preserve">KOSZTORYS OFERTOWY</t>
  </si>
  <si>
    <t xml:space="preserve">Przebudowa drogi powiatowej nr 3703W ul. Dworcowa w Sierpcu</t>
  </si>
  <si>
    <t xml:space="preserve">Lp.</t>
  </si>
  <si>
    <t xml:space="preserve">Podstawa</t>
  </si>
  <si>
    <t xml:space="preserve">Opis</t>
  </si>
  <si>
    <t xml:space="preserve">Jedn. przedm.</t>
  </si>
  <si>
    <t xml:space="preserve">Ilość</t>
  </si>
  <si>
    <t xml:space="preserve">Cena jedn.</t>
  </si>
  <si>
    <t xml:space="preserve">Wartość</t>
  </si>
  <si>
    <t xml:space="preserve">Przygotowanie terenu pod budowę</t>
  </si>
  <si>
    <t xml:space="preserve">1 d.1</t>
  </si>
  <si>
    <t xml:space="preserve">KNR 2-01 0119-03</t>
  </si>
  <si>
    <t xml:space="preserve">Roboty pomiarowe przy liniowych robotach ziemnych - trasa drogi w terenie równinnym wraz z inwentaryzacją powykonawczą</t>
  </si>
  <si>
    <t xml:space="preserve">km</t>
  </si>
  <si>
    <t xml:space="preserve">Razem dział: Przygotowanie terenu pod budowę</t>
  </si>
  <si>
    <t xml:space="preserve">Roboty budowlane w zakresie nawierzchni jezdni</t>
  </si>
  <si>
    <t xml:space="preserve">2 d.2</t>
  </si>
  <si>
    <t xml:space="preserve">KNR 2-31 0803-01</t>
  </si>
  <si>
    <t xml:space="preserve">Ręczne rozebranie nawierzchni z mieszanek mineralno-bitumicznych - zjazd do stacji paliw</t>
  </si>
  <si>
    <t xml:space="preserve">m2</t>
  </si>
  <si>
    <t xml:space="preserve">3 d.2</t>
  </si>
  <si>
    <t xml:space="preserve">KNNR 6 0401-03 analogia</t>
  </si>
  <si>
    <t xml:space="preserve">Regulacja wysokościowa oporników - skrzyżowanie z ul. Traugutta</t>
  </si>
  <si>
    <t xml:space="preserve">m</t>
  </si>
  <si>
    <t xml:space="preserve">4 d.2</t>
  </si>
  <si>
    <t xml:space="preserve">KNNR 6 0101-08</t>
  </si>
  <si>
    <t xml:space="preserve">Koryta wykonywane ręcznie gł. 20 cm w gruncie na powierzchni ciągu pieszo-rowerowego</t>
  </si>
  <si>
    <t xml:space="preserve">5 d.2</t>
  </si>
  <si>
    <t xml:space="preserve">KNNR 6 0102-03</t>
  </si>
  <si>
    <t xml:space="preserve">Koryta gł. 30 cm (2 zjazdy prywatne) – 60 cm (zjazd do stacji paliw) wykonywane w gruntach kat, II-IV na powierzchni zjazdów</t>
  </si>
  <si>
    <t xml:space="preserve">6 d.2</t>
  </si>
  <si>
    <t xml:space="preserve">KNR 4-01 0108-03</t>
  </si>
  <si>
    <t xml:space="preserve">Wywóz ziemi samochodami skrzyniowymi na odległość do 10 km grunt,kat. IV</t>
  </si>
  <si>
    <t xml:space="preserve">m3</t>
  </si>
  <si>
    <t xml:space="preserve">7 d.2</t>
  </si>
  <si>
    <t xml:space="preserve">KNNR 6 0103-01</t>
  </si>
  <si>
    <t xml:space="preserve">Profilowanie i zagęszczanie podłoża wykonywane ręcznie w gruncie kat. II-IV pod warstwy konstrukcyjne nawierzchni</t>
  </si>
  <si>
    <t xml:space="preserve">8 d.2</t>
  </si>
  <si>
    <t xml:space="preserve">KNNR 6 0106-02</t>
  </si>
  <si>
    <t xml:space="preserve">Warstwy odcinające zagęszczane ręcznie o grubości 10 cm</t>
  </si>
  <si>
    <t xml:space="preserve">9 d.2</t>
  </si>
  <si>
    <t xml:space="preserve">KNNR 6 0113-06</t>
  </si>
  <si>
    <t xml:space="preserve">Warstwa górna podbudowy z kruszyw łamanych gr. 20 cm na powierzchni zjazdów z kruszywa łamanego - zjazdy prywatne</t>
  </si>
  <si>
    <t xml:space="preserve">10 d.2</t>
  </si>
  <si>
    <t xml:space="preserve">KNNR 6 0113-03</t>
  </si>
  <si>
    <t xml:space="preserve">Warstwa  podbudowy z kruszyw łamanych gr. 25 cm - zjazd do stacji paliw</t>
  </si>
  <si>
    <t xml:space="preserve">11 d.2</t>
  </si>
  <si>
    <t xml:space="preserve">KNNR 6 0111-02</t>
  </si>
  <si>
    <r>
      <rPr>
        <sz val="11"/>
        <color rgb="FF000000"/>
        <rFont val="Calibri"/>
        <family val="2"/>
        <charset val="1"/>
      </rPr>
      <t xml:space="preserve">Podbudowy z gruntu stabilizowanego cementem w ilości 25 kg/m2, warstwa gr. 25 cm</t>
    </r>
    <r>
      <rPr>
        <sz val="11"/>
        <color theme="1"/>
        <rFont val="Calibri"/>
        <family val="2"/>
        <charset val="1"/>
      </rPr>
      <t xml:space="preserve"> - zjazd do stacji paliw</t>
    </r>
  </si>
  <si>
    <t xml:space="preserve">12 d.2</t>
  </si>
  <si>
    <t xml:space="preserve">KNNR 6 0113-05</t>
  </si>
  <si>
    <t xml:space="preserve">Warstwa górna podbudowy z kruszyw łamanych gr. 10 cm na powierzchni ciągu</t>
  </si>
  <si>
    <t xml:space="preserve">13 d.2</t>
  </si>
  <si>
    <t xml:space="preserve">KNNR 6 0502-01</t>
  </si>
  <si>
    <t xml:space="preserve">Chodniki z kostki brukowej betonowej typu Holand koloru szarego grubości 6 cm na podsypce piaskowej z wypełnieniem spoin piaskiem - ciąg pieszy</t>
  </si>
  <si>
    <t xml:space="preserve">14 d.2</t>
  </si>
  <si>
    <t xml:space="preserve">Chodniki z kostki brukowej betonowej typu Holand koloru czerwonego grubości 6 cm na podsypce piaskowej z wypełnieniem spoin piaskiem - ciąg rowerowy</t>
  </si>
  <si>
    <t xml:space="preserve">15 d.2</t>
  </si>
  <si>
    <t xml:space="preserve">KNNR 6 0502-03</t>
  </si>
  <si>
    <t xml:space="preserve">Zjazdy z kostki brukowej betonowej typu Holand grubości 8 cm na podsypce cementowo-piaskowej z wypełnieniem spoin piaskiem - kolor do ustalenia z Zamawiającym</t>
  </si>
  <si>
    <t xml:space="preserve">16 d.2</t>
  </si>
  <si>
    <t xml:space="preserve">KNNR 6 0401-05</t>
  </si>
  <si>
    <t xml:space="preserve">Oporniki betonowe o wymiarach 12x25 cm bez ław na podsypce cementowo-piaskowej wraz z uszczelnieniem przestrzeni przy nawierzchni jezdni</t>
  </si>
  <si>
    <t xml:space="preserve">17 d.2</t>
  </si>
  <si>
    <t xml:space="preserve">KNNR 6 0404-03</t>
  </si>
  <si>
    <t xml:space="preserve">Obrzeża betonowe o wymiarach 30x8 cm na podsypce piaskowej, spoiny wypełnione piaskiem</t>
  </si>
  <si>
    <t xml:space="preserve">18 d.2</t>
  </si>
  <si>
    <t xml:space="preserve">KNR 2-31 0402-04</t>
  </si>
  <si>
    <t xml:space="preserve">Ława pod krawężniki betonowa z oporem</t>
  </si>
  <si>
    <t xml:space="preserve">19 d.2</t>
  </si>
  <si>
    <t xml:space="preserve">KNR 2-01 0510-01</t>
  </si>
  <si>
    <t xml:space="preserve">Humusowanie skarp z obsianiem przy grub. warstwy humusu 10 cm </t>
  </si>
  <si>
    <t xml:space="preserve">20 d.2</t>
  </si>
  <si>
    <t xml:space="preserve">KNR 2-31 1406-03</t>
  </si>
  <si>
    <t xml:space="preserve">Regulacja pionowa studzienek dla włazów kanałowych</t>
  </si>
  <si>
    <t xml:space="preserve">szt.</t>
  </si>
  <si>
    <t xml:space="preserve">21 d.2</t>
  </si>
  <si>
    <t xml:space="preserve">KNR 2-31 1406-04</t>
  </si>
  <si>
    <t xml:space="preserve">Regulacja pionowa studzienek dla zaworów wodociągowych i gazowych</t>
  </si>
  <si>
    <t xml:space="preserve">Razem dział: roboty budowlane w zakresie nawierzchni jezdni</t>
  </si>
  <si>
    <t xml:space="preserve">Oznakowanie drogowe</t>
  </si>
  <si>
    <t xml:space="preserve">22 d.3</t>
  </si>
  <si>
    <t xml:space="preserve">KNNR 6 0702-04</t>
  </si>
  <si>
    <t xml:space="preserve">Pionowe znaki drogowe - znaki zakazu, nakazu, ostrzegawcze i informacyjne o pow, do 0,3 m2</t>
  </si>
  <si>
    <t xml:space="preserve">23 d.3</t>
  </si>
  <si>
    <r>
      <rPr>
        <sz val="11"/>
        <color theme="1"/>
        <rFont val="Calibri"/>
        <family val="2"/>
        <charset val="238"/>
      </rPr>
      <t xml:space="preserve">Pionowe znaki drogowe - znaki zakazu, nakazu, ostrzegawcze i informacyjne o pow, do 0,3 m2- </t>
    </r>
    <r>
      <rPr>
        <b val="true"/>
        <sz val="11"/>
        <color theme="1"/>
        <rFont val="Calibri"/>
        <family val="2"/>
        <charset val="238"/>
      </rPr>
      <t xml:space="preserve">PRZESTAWIĆ Z WYKORZYSTANIEM ISTNIEJĄCYCH ZNAKÓW</t>
    </r>
  </si>
  <si>
    <t xml:space="preserve">24 d.3</t>
  </si>
  <si>
    <t xml:space="preserve">KNNR 6 0702-01</t>
  </si>
  <si>
    <t xml:space="preserve">Pionowe znaki drogowe - słupki z rur stalowych</t>
  </si>
  <si>
    <t xml:space="preserve">25 d.3</t>
  </si>
  <si>
    <r>
      <rPr>
        <sz val="11"/>
        <color theme="1"/>
        <rFont val="Calibri"/>
        <family val="2"/>
        <charset val="238"/>
      </rPr>
      <t xml:space="preserve">Pionowe znaki drogowe - słupki z rur stalowych </t>
    </r>
    <r>
      <rPr>
        <b val="true"/>
        <sz val="11"/>
        <color theme="1"/>
        <rFont val="Calibri"/>
        <family val="2"/>
        <charset val="238"/>
      </rPr>
      <t xml:space="preserve">PRZESTAWIĆ Z WYKORZYSTANIEM ISTNIEJĄCYCH RUR</t>
    </r>
  </si>
  <si>
    <t xml:space="preserve">26 d.3</t>
  </si>
  <si>
    <t xml:space="preserve">KNNR 6 0705-05</t>
  </si>
  <si>
    <t xml:space="preserve">Oznakowanie poziome  w technologii grubowarstwowej                 (P-10, P-11, oznakowanie przejścia dla pieszych i rowerów kolorem czerwonym)</t>
  </si>
  <si>
    <t xml:space="preserve">27.d.3</t>
  </si>
  <si>
    <t xml:space="preserve">Oznakowanie poziome w technologii cienkowarstwowej                    (P-23/P-26)</t>
  </si>
  <si>
    <t xml:space="preserve">Razem dział: Oznakowanie drogowe</t>
  </si>
  <si>
    <t xml:space="preserve">WARTOŚĆ NETTO:</t>
  </si>
  <si>
    <t xml:space="preserve">VAT 23%</t>
  </si>
  <si>
    <t xml:space="preserve">WARTOŚĆ BRUTTO:</t>
  </si>
</sst>
</file>

<file path=xl/styles.xml><?xml version="1.0" encoding="utf-8"?>
<styleSheet xmlns="http://schemas.openxmlformats.org/spreadsheetml/2006/main">
  <numFmts count="5">
    <numFmt numFmtId="164" formatCode="#"/>
    <numFmt numFmtId="165" formatCode="General"/>
    <numFmt numFmtId="166" formatCode="_-* #,##0.00&quot; zł&quot;_-;\-* #,##0.00&quot; zł&quot;_-;_-* \-??&quot; zł&quot;_-;_-@_-"/>
    <numFmt numFmtId="167" formatCode="#,##0.00"/>
    <numFmt numFmtId="168" formatCode="0.00"/>
  </numFmts>
  <fonts count="10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tru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0" fillId="0" borderId="6" xfId="17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5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8" fontId="0" fillId="0" borderId="6" xfId="17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9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6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2"/>
        <b val="0"/>
        <i val="0"/>
        <strike val="0"/>
        <outline val="0"/>
        <shadow val="0"/>
        <color rgb="FFFFFFFF"/>
        <sz val="11"/>
        <u val="none"/>
      </font>
      <numFmt numFmtId="164" formatCode="#"/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false" tabSelected="true" showOutlineSymbols="true" defaultGridColor="true" view="normal" topLeftCell="B22" colorId="64" zoomScale="80" zoomScaleNormal="80" zoomScalePageLayoutView="100" workbookViewId="0">
      <selection pane="topLeft" activeCell="F36" activeCellId="0" sqref="F36"/>
    </sheetView>
  </sheetViews>
  <sheetFormatPr defaultColWidth="9.1484375" defaultRowHeight="15" customHeight="false" zeroHeight="false" outlineLevelRow="0" outlineLevelCol="0"/>
  <cols>
    <col collapsed="false" customWidth="false" hidden="false" outlineLevel="0" max="1" min="1" style="1" width="9.14"/>
    <col collapsed="false" customWidth="true" hidden="false" outlineLevel="0" max="2" min="2" style="1" width="16.14"/>
    <col collapsed="false" customWidth="true" hidden="false" outlineLevel="0" max="3" min="3" style="2" width="56.42"/>
    <col collapsed="false" customWidth="true" hidden="false" outlineLevel="0" max="4" min="4" style="1" width="8.71"/>
    <col collapsed="false" customWidth="false" hidden="false" outlineLevel="0" max="5" min="5" style="1" width="9.14"/>
    <col collapsed="false" customWidth="true" hidden="false" outlineLevel="0" max="6" min="6" style="1" width="11.29"/>
    <col collapsed="false" customWidth="true" hidden="false" outlineLevel="0" max="7" min="7" style="1" width="13.42"/>
    <col collapsed="false" customWidth="false" hidden="false" outlineLevel="0" max="16384" min="8" style="1" width="9.14"/>
  </cols>
  <sheetData>
    <row r="1" s="4" customFormat="true" ht="35.05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s="4" customFormat="true" ht="24.6" hidden="false" customHeight="true" outlineLevel="0" collapsed="false">
      <c r="A2" s="5" t="s">
        <v>1</v>
      </c>
      <c r="B2" s="5"/>
      <c r="C2" s="5"/>
      <c r="D2" s="5"/>
      <c r="E2" s="5"/>
      <c r="F2" s="5"/>
      <c r="G2" s="5"/>
    </row>
    <row r="3" s="4" customFormat="true" ht="20.85" hidden="false" customHeight="true" outlineLevel="0" collapsed="false">
      <c r="A3" s="6" t="s">
        <v>2</v>
      </c>
      <c r="B3" s="6"/>
      <c r="C3" s="6"/>
      <c r="D3" s="6"/>
      <c r="E3" s="6"/>
      <c r="F3" s="6"/>
      <c r="G3" s="6"/>
    </row>
    <row r="4" customFormat="false" ht="23.85" hidden="false" customHeight="false" outlineLevel="0" collapsed="false">
      <c r="A4" s="7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 t="s">
        <v>8</v>
      </c>
      <c r="G4" s="10" t="s">
        <v>9</v>
      </c>
    </row>
    <row r="5" customFormat="false" ht="15" hidden="false" customHeight="true" outlineLevel="0" collapsed="false">
      <c r="A5" s="11" t="n">
        <v>1</v>
      </c>
      <c r="B5" s="12" t="s">
        <v>10</v>
      </c>
      <c r="C5" s="12"/>
      <c r="D5" s="12"/>
      <c r="E5" s="12"/>
      <c r="F5" s="12"/>
      <c r="G5" s="12"/>
    </row>
    <row r="6" customFormat="false" ht="23.85" hidden="false" customHeight="false" outlineLevel="0" collapsed="false">
      <c r="A6" s="13" t="s">
        <v>11</v>
      </c>
      <c r="B6" s="14" t="s">
        <v>12</v>
      </c>
      <c r="C6" s="15" t="s">
        <v>13</v>
      </c>
      <c r="D6" s="16" t="s">
        <v>14</v>
      </c>
      <c r="E6" s="16" t="n">
        <v>0.266</v>
      </c>
      <c r="F6" s="17"/>
      <c r="G6" s="18" t="str">
        <f aca="false">IF(F6="","",PRODUCT(E6,F6))</f>
        <v/>
      </c>
    </row>
    <row r="7" customFormat="false" ht="15" hidden="false" customHeight="true" outlineLevel="0" collapsed="false">
      <c r="A7" s="19" t="s">
        <v>15</v>
      </c>
      <c r="B7" s="19"/>
      <c r="C7" s="19"/>
      <c r="D7" s="19"/>
      <c r="E7" s="19"/>
      <c r="F7" s="19"/>
      <c r="G7" s="20" t="str">
        <f aca="false">G6</f>
        <v/>
      </c>
    </row>
    <row r="8" customFormat="false" ht="15" hidden="false" customHeight="true" outlineLevel="0" collapsed="false">
      <c r="A8" s="7" t="n">
        <v>2</v>
      </c>
      <c r="B8" s="21" t="s">
        <v>16</v>
      </c>
      <c r="C8" s="21"/>
      <c r="D8" s="21"/>
      <c r="E8" s="21"/>
      <c r="F8" s="21"/>
      <c r="G8" s="21"/>
    </row>
    <row r="9" customFormat="false" ht="23.85" hidden="false" customHeight="false" outlineLevel="0" collapsed="false">
      <c r="A9" s="13" t="s">
        <v>17</v>
      </c>
      <c r="B9" s="14" t="s">
        <v>18</v>
      </c>
      <c r="C9" s="22" t="s">
        <v>19</v>
      </c>
      <c r="D9" s="16" t="s">
        <v>20</v>
      </c>
      <c r="E9" s="23" t="n">
        <v>177</v>
      </c>
      <c r="F9" s="24"/>
      <c r="G9" s="25" t="str">
        <f aca="false">IF(F9="","",PRODUCT(E9,F9))</f>
        <v/>
      </c>
    </row>
    <row r="10" customFormat="false" ht="23.85" hidden="false" customHeight="false" outlineLevel="0" collapsed="false">
      <c r="A10" s="13" t="s">
        <v>21</v>
      </c>
      <c r="B10" s="14" t="s">
        <v>22</v>
      </c>
      <c r="C10" s="22" t="s">
        <v>23</v>
      </c>
      <c r="D10" s="16" t="s">
        <v>24</v>
      </c>
      <c r="E10" s="23" t="n">
        <v>16</v>
      </c>
      <c r="F10" s="24"/>
      <c r="G10" s="25" t="str">
        <f aca="false">IF(F10="","",PRODUCT(E10,F10))</f>
        <v/>
      </c>
    </row>
    <row r="11" customFormat="false" ht="23.85" hidden="false" customHeight="false" outlineLevel="0" collapsed="false">
      <c r="A11" s="13" t="s">
        <v>25</v>
      </c>
      <c r="B11" s="14" t="s">
        <v>26</v>
      </c>
      <c r="C11" s="22" t="s">
        <v>27</v>
      </c>
      <c r="D11" s="16" t="s">
        <v>20</v>
      </c>
      <c r="E11" s="23" t="n">
        <v>579</v>
      </c>
      <c r="F11" s="24"/>
      <c r="G11" s="25" t="str">
        <f aca="false">IF(F11="","",PRODUCT(E11,F11))</f>
        <v/>
      </c>
    </row>
    <row r="12" customFormat="false" ht="23.85" hidden="false" customHeight="false" outlineLevel="0" collapsed="false">
      <c r="A12" s="13" t="s">
        <v>28</v>
      </c>
      <c r="B12" s="14" t="s">
        <v>29</v>
      </c>
      <c r="C12" s="22" t="s">
        <v>30</v>
      </c>
      <c r="D12" s="16" t="s">
        <v>20</v>
      </c>
      <c r="E12" s="23" t="n">
        <v>283</v>
      </c>
      <c r="F12" s="24"/>
      <c r="G12" s="25" t="str">
        <f aca="false">IF(F12="","",PRODUCT(E12,F12))</f>
        <v/>
      </c>
    </row>
    <row r="13" customFormat="false" ht="23.85" hidden="false" customHeight="false" outlineLevel="0" collapsed="false">
      <c r="A13" s="13" t="s">
        <v>31</v>
      </c>
      <c r="B13" s="14" t="s">
        <v>32</v>
      </c>
      <c r="C13" s="22" t="s">
        <v>33</v>
      </c>
      <c r="D13" s="16" t="s">
        <v>34</v>
      </c>
      <c r="E13" s="23" t="n">
        <v>200.7</v>
      </c>
      <c r="F13" s="24"/>
      <c r="G13" s="25" t="str">
        <f aca="false">IF(F13="","",PRODUCT(E13,F13))</f>
        <v/>
      </c>
    </row>
    <row r="14" customFormat="false" ht="23.85" hidden="false" customHeight="false" outlineLevel="0" collapsed="false">
      <c r="A14" s="13" t="s">
        <v>35</v>
      </c>
      <c r="B14" s="14" t="s">
        <v>36</v>
      </c>
      <c r="C14" s="22" t="s">
        <v>37</v>
      </c>
      <c r="D14" s="16" t="s">
        <v>20</v>
      </c>
      <c r="E14" s="23" t="n">
        <v>862</v>
      </c>
      <c r="F14" s="24"/>
      <c r="G14" s="25" t="str">
        <f aca="false">IF(F14="","",PRODUCT(E14,F14))</f>
        <v/>
      </c>
    </row>
    <row r="15" customFormat="false" ht="15" hidden="false" customHeight="false" outlineLevel="0" collapsed="false">
      <c r="A15" s="13" t="s">
        <v>38</v>
      </c>
      <c r="B15" s="14" t="s">
        <v>39</v>
      </c>
      <c r="C15" s="22" t="s">
        <v>40</v>
      </c>
      <c r="D15" s="16" t="s">
        <v>20</v>
      </c>
      <c r="E15" s="23" t="n">
        <v>862</v>
      </c>
      <c r="F15" s="24"/>
      <c r="G15" s="25" t="str">
        <f aca="false">IF(F15="","",PRODUCT(E15,F15))</f>
        <v/>
      </c>
    </row>
    <row r="16" customFormat="false" ht="23.85" hidden="false" customHeight="false" outlineLevel="0" collapsed="false">
      <c r="A16" s="13" t="s">
        <v>41</v>
      </c>
      <c r="B16" s="14" t="s">
        <v>42</v>
      </c>
      <c r="C16" s="22" t="s">
        <v>43</v>
      </c>
      <c r="D16" s="16" t="s">
        <v>20</v>
      </c>
      <c r="E16" s="23" t="n">
        <v>106</v>
      </c>
      <c r="F16" s="24"/>
      <c r="G16" s="25" t="str">
        <f aca="false">IF(F16="","",PRODUCT(E16,F16))</f>
        <v/>
      </c>
    </row>
    <row r="17" customFormat="false" ht="23.85" hidden="false" customHeight="false" outlineLevel="0" collapsed="false">
      <c r="A17" s="13" t="s">
        <v>44</v>
      </c>
      <c r="B17" s="14" t="s">
        <v>45</v>
      </c>
      <c r="C17" s="22" t="s">
        <v>46</v>
      </c>
      <c r="D17" s="16" t="s">
        <v>20</v>
      </c>
      <c r="E17" s="23" t="n">
        <v>177</v>
      </c>
      <c r="F17" s="24"/>
      <c r="G17" s="25" t="str">
        <f aca="false">IF(F17="","",PRODUCT(E17,F17))</f>
        <v/>
      </c>
    </row>
    <row r="18" customFormat="false" ht="23.85" hidden="false" customHeight="false" outlineLevel="0" collapsed="false">
      <c r="A18" s="13" t="s">
        <v>47</v>
      </c>
      <c r="B18" s="14" t="s">
        <v>48</v>
      </c>
      <c r="C18" s="26" t="s">
        <v>49</v>
      </c>
      <c r="D18" s="16" t="s">
        <v>20</v>
      </c>
      <c r="E18" s="23" t="n">
        <v>177</v>
      </c>
      <c r="F18" s="24"/>
      <c r="G18" s="25" t="str">
        <f aca="false">IF(F18="","",PRODUCT(E18,F18))</f>
        <v/>
      </c>
    </row>
    <row r="19" customFormat="false" ht="23.85" hidden="false" customHeight="false" outlineLevel="0" collapsed="false">
      <c r="A19" s="13" t="s">
        <v>50</v>
      </c>
      <c r="B19" s="14" t="s">
        <v>51</v>
      </c>
      <c r="C19" s="22" t="s">
        <v>52</v>
      </c>
      <c r="D19" s="16" t="s">
        <v>20</v>
      </c>
      <c r="E19" s="23" t="n">
        <v>579</v>
      </c>
      <c r="F19" s="24"/>
      <c r="G19" s="25" t="str">
        <f aca="false">IF(F19="","",PRODUCT(E19,F19))</f>
        <v/>
      </c>
    </row>
    <row r="20" customFormat="false" ht="35.05" hidden="false" customHeight="false" outlineLevel="0" collapsed="false">
      <c r="A20" s="13" t="s">
        <v>53</v>
      </c>
      <c r="B20" s="14" t="s">
        <v>54</v>
      </c>
      <c r="C20" s="22" t="s">
        <v>55</v>
      </c>
      <c r="D20" s="16" t="s">
        <v>20</v>
      </c>
      <c r="E20" s="23" t="n">
        <v>293.5</v>
      </c>
      <c r="F20" s="24"/>
      <c r="G20" s="25" t="str">
        <f aca="false">IF(F20="","",PRODUCT(E20,F20))</f>
        <v/>
      </c>
    </row>
    <row r="21" customFormat="false" ht="35.05" hidden="false" customHeight="false" outlineLevel="0" collapsed="false">
      <c r="A21" s="13" t="s">
        <v>56</v>
      </c>
      <c r="B21" s="14" t="s">
        <v>54</v>
      </c>
      <c r="C21" s="22" t="s">
        <v>57</v>
      </c>
      <c r="D21" s="16" t="s">
        <v>20</v>
      </c>
      <c r="E21" s="23" t="n">
        <v>285</v>
      </c>
      <c r="F21" s="24"/>
      <c r="G21" s="25" t="str">
        <f aca="false">IF(F21="","",PRODUCT(E21,F21))</f>
        <v/>
      </c>
    </row>
    <row r="22" customFormat="false" ht="35.05" hidden="false" customHeight="false" outlineLevel="0" collapsed="false">
      <c r="A22" s="13" t="s">
        <v>58</v>
      </c>
      <c r="B22" s="14" t="s">
        <v>59</v>
      </c>
      <c r="C22" s="22" t="s">
        <v>60</v>
      </c>
      <c r="D22" s="16" t="s">
        <v>20</v>
      </c>
      <c r="E22" s="23" t="n">
        <v>283</v>
      </c>
      <c r="F22" s="24"/>
      <c r="G22" s="25" t="str">
        <f aca="false">IF(F22="","",PRODUCT(E22,F22))</f>
        <v/>
      </c>
    </row>
    <row r="23" customFormat="false" ht="35.05" hidden="false" customHeight="false" outlineLevel="0" collapsed="false">
      <c r="A23" s="13" t="s">
        <v>61</v>
      </c>
      <c r="B23" s="14" t="s">
        <v>62</v>
      </c>
      <c r="C23" s="22" t="s">
        <v>63</v>
      </c>
      <c r="D23" s="16" t="s">
        <v>24</v>
      </c>
      <c r="E23" s="23" t="n">
        <v>129.7</v>
      </c>
      <c r="F23" s="24"/>
      <c r="G23" s="25" t="str">
        <f aca="false">IF(F23="","",PRODUCT(E23,F23))</f>
        <v/>
      </c>
    </row>
    <row r="24" customFormat="false" ht="23.85" hidden="false" customHeight="false" outlineLevel="0" collapsed="false">
      <c r="A24" s="13" t="s">
        <v>64</v>
      </c>
      <c r="B24" s="14" t="s">
        <v>65</v>
      </c>
      <c r="C24" s="22" t="s">
        <v>66</v>
      </c>
      <c r="D24" s="16" t="s">
        <v>24</v>
      </c>
      <c r="E24" s="23" t="n">
        <v>401.4</v>
      </c>
      <c r="F24" s="24"/>
      <c r="G24" s="25" t="str">
        <f aca="false">IF(F24="","",PRODUCT(E24,F24))</f>
        <v/>
      </c>
    </row>
    <row r="25" customFormat="false" ht="15" hidden="false" customHeight="false" outlineLevel="0" collapsed="false">
      <c r="A25" s="13" t="s">
        <v>67</v>
      </c>
      <c r="B25" s="14" t="s">
        <v>68</v>
      </c>
      <c r="C25" s="22" t="s">
        <v>69</v>
      </c>
      <c r="D25" s="16" t="s">
        <v>34</v>
      </c>
      <c r="E25" s="23" t="n">
        <v>34.522</v>
      </c>
      <c r="F25" s="24"/>
      <c r="G25" s="25" t="str">
        <f aca="false">IF(F25="","",PRODUCT(E25,F25))</f>
        <v/>
      </c>
    </row>
    <row r="26" customFormat="false" ht="23.85" hidden="false" customHeight="false" outlineLevel="0" collapsed="false">
      <c r="A26" s="13" t="s">
        <v>70</v>
      </c>
      <c r="B26" s="14" t="s">
        <v>71</v>
      </c>
      <c r="C26" s="22" t="s">
        <v>72</v>
      </c>
      <c r="D26" s="16" t="s">
        <v>20</v>
      </c>
      <c r="E26" s="23" t="n">
        <v>490</v>
      </c>
      <c r="F26" s="24"/>
      <c r="G26" s="25" t="str">
        <f aca="false">IF(F26="","",PRODUCT(E26,F26))</f>
        <v/>
      </c>
    </row>
    <row r="27" customFormat="false" ht="15" hidden="false" customHeight="false" outlineLevel="0" collapsed="false">
      <c r="A27" s="13" t="s">
        <v>73</v>
      </c>
      <c r="B27" s="14" t="s">
        <v>74</v>
      </c>
      <c r="C27" s="22" t="s">
        <v>75</v>
      </c>
      <c r="D27" s="16" t="s">
        <v>76</v>
      </c>
      <c r="E27" s="23" t="n">
        <v>7</v>
      </c>
      <c r="F27" s="24"/>
      <c r="G27" s="25" t="str">
        <f aca="false">IF(F27="","",PRODUCT(E27,F27))</f>
        <v/>
      </c>
    </row>
    <row r="28" customFormat="false" ht="23.85" hidden="false" customHeight="false" outlineLevel="0" collapsed="false">
      <c r="A28" s="13" t="s">
        <v>77</v>
      </c>
      <c r="B28" s="14" t="s">
        <v>78</v>
      </c>
      <c r="C28" s="22" t="s">
        <v>79</v>
      </c>
      <c r="D28" s="16" t="s">
        <v>76</v>
      </c>
      <c r="E28" s="23" t="n">
        <v>3</v>
      </c>
      <c r="F28" s="24"/>
      <c r="G28" s="25" t="str">
        <f aca="false">IF(F28="","",PRODUCT(E28,F28))</f>
        <v/>
      </c>
    </row>
    <row r="29" customFormat="false" ht="15" hidden="false" customHeight="true" outlineLevel="0" collapsed="false">
      <c r="A29" s="19" t="s">
        <v>80</v>
      </c>
      <c r="B29" s="19"/>
      <c r="C29" s="19"/>
      <c r="D29" s="19"/>
      <c r="E29" s="19"/>
      <c r="F29" s="19"/>
      <c r="G29" s="20" t="n">
        <f aca="false">SUM(G9:G28)</f>
        <v>0</v>
      </c>
    </row>
    <row r="30" customFormat="false" ht="15" hidden="false" customHeight="true" outlineLevel="0" collapsed="false">
      <c r="A30" s="7" t="n">
        <v>3</v>
      </c>
      <c r="B30" s="21" t="s">
        <v>81</v>
      </c>
      <c r="C30" s="21"/>
      <c r="D30" s="21"/>
      <c r="E30" s="21"/>
      <c r="F30" s="21"/>
      <c r="G30" s="21"/>
    </row>
    <row r="31" customFormat="false" ht="23.85" hidden="false" customHeight="false" outlineLevel="0" collapsed="false">
      <c r="A31" s="13" t="s">
        <v>82</v>
      </c>
      <c r="B31" s="14" t="s">
        <v>83</v>
      </c>
      <c r="C31" s="15" t="s">
        <v>84</v>
      </c>
      <c r="D31" s="16" t="s">
        <v>76</v>
      </c>
      <c r="E31" s="23" t="n">
        <v>4</v>
      </c>
      <c r="F31" s="17"/>
      <c r="G31" s="18" t="str">
        <f aca="false">IF(F31="","",PRODUCT(E31,F31))</f>
        <v/>
      </c>
    </row>
    <row r="32" customFormat="false" ht="35.05" hidden="false" customHeight="false" outlineLevel="0" collapsed="false">
      <c r="A32" s="13" t="s">
        <v>85</v>
      </c>
      <c r="B32" s="14" t="s">
        <v>83</v>
      </c>
      <c r="C32" s="15" t="s">
        <v>86</v>
      </c>
      <c r="D32" s="16" t="s">
        <v>76</v>
      </c>
      <c r="E32" s="23" t="n">
        <v>2</v>
      </c>
      <c r="F32" s="17"/>
      <c r="G32" s="18" t="str">
        <f aca="false">IF(F32="","",PRODUCT(E32,F32))</f>
        <v/>
      </c>
    </row>
    <row r="33" customFormat="false" ht="15" hidden="false" customHeight="false" outlineLevel="0" collapsed="false">
      <c r="A33" s="13" t="s">
        <v>87</v>
      </c>
      <c r="B33" s="14" t="s">
        <v>88</v>
      </c>
      <c r="C33" s="15" t="s">
        <v>89</v>
      </c>
      <c r="D33" s="16" t="s">
        <v>76</v>
      </c>
      <c r="E33" s="23" t="n">
        <v>4</v>
      </c>
      <c r="F33" s="17"/>
      <c r="G33" s="18" t="str">
        <f aca="false">IF(F33="","",PRODUCT(E33,F33))</f>
        <v/>
      </c>
    </row>
    <row r="34" customFormat="false" ht="23.85" hidden="false" customHeight="false" outlineLevel="0" collapsed="false">
      <c r="A34" s="13" t="s">
        <v>90</v>
      </c>
      <c r="B34" s="14" t="s">
        <v>88</v>
      </c>
      <c r="C34" s="15" t="s">
        <v>91</v>
      </c>
      <c r="D34" s="16" t="s">
        <v>76</v>
      </c>
      <c r="E34" s="23" t="n">
        <v>2</v>
      </c>
      <c r="F34" s="17"/>
      <c r="G34" s="18" t="str">
        <f aca="false">IF(F34="","",PRODUCT(E34,F34))</f>
        <v/>
      </c>
    </row>
    <row r="35" customFormat="false" ht="35.05" hidden="false" customHeight="false" outlineLevel="0" collapsed="false">
      <c r="A35" s="13" t="s">
        <v>92</v>
      </c>
      <c r="B35" s="14" t="s">
        <v>93</v>
      </c>
      <c r="C35" s="15" t="s">
        <v>94</v>
      </c>
      <c r="D35" s="16" t="s">
        <v>20</v>
      </c>
      <c r="E35" s="23" t="n">
        <v>64.52</v>
      </c>
      <c r="F35" s="17"/>
      <c r="G35" s="18" t="str">
        <f aca="false">IF(F35="","",PRODUCT(E35,F35))</f>
        <v/>
      </c>
    </row>
    <row r="36" customFormat="false" ht="23.85" hidden="false" customHeight="false" outlineLevel="0" collapsed="false">
      <c r="A36" s="13" t="s">
        <v>95</v>
      </c>
      <c r="B36" s="14" t="s">
        <v>93</v>
      </c>
      <c r="C36" s="15" t="s">
        <v>96</v>
      </c>
      <c r="D36" s="16" t="s">
        <v>76</v>
      </c>
      <c r="E36" s="23" t="n">
        <v>5</v>
      </c>
      <c r="F36" s="17"/>
      <c r="G36" s="18" t="str">
        <f aca="false">IF(F36="","",PRODUCT(E36,F36))</f>
        <v/>
      </c>
    </row>
    <row r="37" customFormat="false" ht="15" hidden="false" customHeight="true" outlineLevel="0" collapsed="false">
      <c r="A37" s="19" t="s">
        <v>97</v>
      </c>
      <c r="B37" s="19"/>
      <c r="C37" s="19"/>
      <c r="D37" s="19"/>
      <c r="E37" s="19"/>
      <c r="F37" s="19"/>
      <c r="G37" s="27" t="n">
        <f aca="false">SUM(G31:G36)</f>
        <v>0</v>
      </c>
    </row>
    <row r="38" customFormat="false" ht="15" hidden="false" customHeight="false" outlineLevel="0" collapsed="false">
      <c r="E38" s="28" t="s">
        <v>98</v>
      </c>
      <c r="F38" s="28"/>
      <c r="G38" s="27" t="n">
        <f aca="false">SUM(G7,G29,G37)</f>
        <v>0</v>
      </c>
    </row>
    <row r="39" customFormat="false" ht="15" hidden="false" customHeight="false" outlineLevel="0" collapsed="false">
      <c r="E39" s="29" t="s">
        <v>99</v>
      </c>
      <c r="F39" s="29"/>
      <c r="G39" s="27" t="n">
        <f aca="false">PRODUCT(G38*0.23)</f>
        <v>0</v>
      </c>
    </row>
    <row r="40" customFormat="false" ht="15" hidden="false" customHeight="false" outlineLevel="0" collapsed="false">
      <c r="E40" s="29" t="s">
        <v>100</v>
      </c>
      <c r="F40" s="29"/>
      <c r="G40" s="27" t="n">
        <f aca="false">SUM(G38:G39)</f>
        <v>0</v>
      </c>
    </row>
  </sheetData>
  <mergeCells count="12">
    <mergeCell ref="A1:G1"/>
    <mergeCell ref="A2:G2"/>
    <mergeCell ref="A3:G3"/>
    <mergeCell ref="B5:G5"/>
    <mergeCell ref="A7:F7"/>
    <mergeCell ref="B8:G8"/>
    <mergeCell ref="A29:F29"/>
    <mergeCell ref="B30:G30"/>
    <mergeCell ref="A37:F37"/>
    <mergeCell ref="E38:F38"/>
    <mergeCell ref="E39:F39"/>
    <mergeCell ref="E40:F40"/>
  </mergeCells>
  <conditionalFormatting sqref="G29 G37:G38 G7 G39:G40">
    <cfRule type="cellIs" priority="2" operator="equal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2026-10-08T07:50:59Z</dcterms:created>
  <dc:creator>Usługi Drogowe</dc:creator>
  <dc:description/>
  <dc:language>pl-PL</dc:language>
  <cp:lastModifiedBy/>
  <cp:lastPrinted>2026-10-13T12:50:21Z</cp:lastPrinted>
  <dcterms:modified xsi:type="dcterms:W3CDTF">2026-10-13T13:03:31Z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